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nss\t1\EAS\Data\ECMProd\ECMUser\RAELENEA\My Files\"/>
    </mc:Choice>
  </mc:AlternateContent>
  <bookViews>
    <workbookView xWindow="0" yWindow="0" windowWidth="28800" windowHeight="12300"/>
  </bookViews>
  <sheets>
    <sheet name="1 July 2019 FEES" sheetId="3" r:id="rId1"/>
    <sheet name="Fees Calculator" sheetId="2" state="hidden" r:id="rId2"/>
  </sheets>
  <calcPr calcId="162913"/>
</workbook>
</file>

<file path=xl/calcChain.xml><?xml version="1.0" encoding="utf-8"?>
<calcChain xmlns="http://schemas.openxmlformats.org/spreadsheetml/2006/main">
  <c r="F15" i="3" l="1"/>
  <c r="F55" i="3" l="1"/>
  <c r="F45" i="3"/>
  <c r="F35" i="3"/>
  <c r="F25" i="3"/>
  <c r="F51" i="3" l="1"/>
  <c r="L52" i="3" l="1"/>
  <c r="F52" i="3" s="1"/>
  <c r="L51" i="3"/>
  <c r="L42" i="3"/>
  <c r="F42" i="3" s="1"/>
  <c r="L41" i="3"/>
  <c r="L32" i="3"/>
  <c r="F32" i="3" s="1"/>
  <c r="L31" i="3"/>
  <c r="F31" i="3" s="1"/>
  <c r="L22" i="3"/>
  <c r="F22" i="3" s="1"/>
  <c r="L21" i="3"/>
  <c r="F21" i="3" s="1"/>
  <c r="L12" i="3"/>
  <c r="F12" i="3" s="1"/>
  <c r="L11" i="3"/>
  <c r="F11" i="3" s="1"/>
  <c r="F53" i="3" l="1"/>
  <c r="F13" i="3"/>
  <c r="F43" i="3"/>
  <c r="F23" i="3"/>
  <c r="F33" i="3"/>
  <c r="D5" i="2"/>
  <c r="D6" i="2" s="1"/>
  <c r="D8" i="2" l="1"/>
  <c r="D7" i="2"/>
  <c r="D9" i="2"/>
  <c r="D10" i="2" l="1"/>
  <c r="D12" i="2" s="1"/>
</calcChain>
</file>

<file path=xl/sharedStrings.xml><?xml version="1.0" encoding="utf-8"?>
<sst xmlns="http://schemas.openxmlformats.org/spreadsheetml/2006/main" count="54" uniqueCount="26">
  <si>
    <t>Estimated Value (Including GST)</t>
  </si>
  <si>
    <t>Calculated Building Fee</t>
  </si>
  <si>
    <t>TOTAL</t>
  </si>
  <si>
    <t>Building Services Levy</t>
  </si>
  <si>
    <t>Number of Stories</t>
  </si>
  <si>
    <t xml:space="preserve"> </t>
  </si>
  <si>
    <t>Materials</t>
  </si>
  <si>
    <t>Labour</t>
  </si>
  <si>
    <t>NOTES</t>
  </si>
  <si>
    <t>Overheads - 15%</t>
  </si>
  <si>
    <t>Profit - 15%</t>
  </si>
  <si>
    <t>GST - 10%</t>
  </si>
  <si>
    <t>For sheds approx 50% of kit value</t>
  </si>
  <si>
    <t>Shed kit excl GST</t>
  </si>
  <si>
    <t>* ONLY when value of works &gt; $20 000</t>
  </si>
  <si>
    <t>TOTAL TO PAY LOCAL GOVT</t>
  </si>
  <si>
    <t>BA2   Uncertified   Class 1 and 10 Buildings (Dwellings, Additions, Outbuildings etc)</t>
  </si>
  <si>
    <t>BA1  Certified   Class 1 and 10 Buildings (Dwellings, Additions, Outbuildings etc)</t>
  </si>
  <si>
    <t>BA1  Certified   Class 2 to 9 Buildings (Units, Factories, Warehouses, Offices, etc)</t>
  </si>
  <si>
    <t>BA5  Demolition Permit    Class 1 and 10 Buildings</t>
  </si>
  <si>
    <t>BA5  Demolition Permit   Class 2 to 9 Buildings</t>
  </si>
  <si>
    <t>WA Building Act 2011 and Building Regulations 2012.</t>
  </si>
  <si>
    <t xml:space="preserve">Pay direct to www.ctf.wa.gov.au  </t>
  </si>
  <si>
    <t xml:space="preserve">  </t>
  </si>
  <si>
    <t xml:space="preserve">Pay direct to www.ctf.wa.gov.au </t>
  </si>
  <si>
    <t>BUILDING FEE CALCULATOR (as at 1 July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</si>
</sst>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&quot;$&quot;#,##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4"/>
      <color theme="3" tint="-0.249977111117893"/>
      <name val="Arial"/>
      <family val="2"/>
    </font>
    <font>
      <b/>
      <sz val="12"/>
      <color theme="3" tint="-0.249977111117893"/>
      <name val="Arial"/>
      <family val="2"/>
    </font>
    <font>
      <i/>
      <sz val="9"/>
      <name val="Century Gothic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165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65" fontId="1" fillId="0" borderId="1" xfId="0" applyNumberFormat="1" applyFont="1" applyBorder="1"/>
    <xf numFmtId="165" fontId="0" fillId="0" borderId="1" xfId="0" applyNumberFormat="1" applyBorder="1"/>
    <xf numFmtId="165" fontId="0" fillId="0" borderId="2" xfId="0" applyNumberFormat="1" applyBorder="1"/>
    <xf numFmtId="0" fontId="1" fillId="0" borderId="0" xfId="0" applyFont="1" applyAlignment="1">
      <alignment horizontal="right" wrapText="1"/>
    </xf>
    <xf numFmtId="165" fontId="2" fillId="0" borderId="3" xfId="0" applyNumberFormat="1" applyFont="1" applyBorder="1"/>
    <xf numFmtId="0" fontId="0" fillId="3" borderId="0" xfId="0" applyFill="1" applyBorder="1"/>
    <xf numFmtId="0" fontId="4" fillId="3" borderId="0" xfId="0" applyFont="1" applyFill="1" applyBorder="1"/>
    <xf numFmtId="0" fontId="2" fillId="3" borderId="0" xfId="0" applyFont="1" applyFill="1" applyBorder="1"/>
    <xf numFmtId="164" fontId="1" fillId="3" borderId="0" xfId="1" applyFill="1" applyBorder="1"/>
    <xf numFmtId="164" fontId="4" fillId="3" borderId="0" xfId="0" applyNumberFormat="1" applyFont="1" applyFill="1" applyBorder="1" applyAlignment="1" applyProtection="1">
      <alignment horizontal="left"/>
      <protection hidden="1"/>
    </xf>
    <xf numFmtId="164" fontId="1" fillId="3" borderId="0" xfId="1" applyFill="1" applyBorder="1" applyAlignment="1">
      <alignment horizontal="center"/>
    </xf>
    <xf numFmtId="164" fontId="4" fillId="3" borderId="0" xfId="0" applyNumberFormat="1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Protection="1">
      <protection hidden="1"/>
    </xf>
    <xf numFmtId="164" fontId="2" fillId="3" borderId="0" xfId="0" applyNumberFormat="1" applyFont="1" applyFill="1" applyBorder="1"/>
    <xf numFmtId="0" fontId="5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0" fillId="0" borderId="0" xfId="0" applyBorder="1"/>
    <xf numFmtId="164" fontId="0" fillId="2" borderId="0" xfId="0" applyNumberFormat="1" applyFill="1" applyBorder="1" applyAlignment="1" applyProtection="1">
      <alignment horizontal="left"/>
      <protection locked="0"/>
    </xf>
    <xf numFmtId="164" fontId="1" fillId="2" borderId="0" xfId="0" applyNumberFormat="1" applyFont="1" applyFill="1" applyBorder="1" applyProtection="1">
      <protection locked="0"/>
    </xf>
    <xf numFmtId="164" fontId="0" fillId="2" borderId="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3" borderId="4" xfId="0" applyFill="1" applyBorder="1"/>
    <xf numFmtId="0" fontId="0" fillId="3" borderId="5" xfId="0" applyFill="1" applyBorder="1"/>
    <xf numFmtId="0" fontId="4" fillId="3" borderId="5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4" fillId="3" borderId="10" xfId="0" applyFont="1" applyFill="1" applyBorder="1"/>
    <xf numFmtId="0" fontId="0" fillId="3" borderId="11" xfId="0" applyFill="1" applyBorder="1"/>
    <xf numFmtId="0" fontId="9" fillId="0" borderId="0" xfId="2"/>
    <xf numFmtId="0" fontId="1" fillId="0" borderId="0" xfId="0" applyFont="1"/>
    <xf numFmtId="0" fontId="7" fillId="3" borderId="7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3">
    <cellStyle name="Currency_Sheet1" xfId="1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8"/>
  <sheetViews>
    <sheetView tabSelected="1" topLeftCell="A14" zoomScale="115" zoomScaleNormal="115" workbookViewId="0">
      <selection activeCell="F50" sqref="F50"/>
    </sheetView>
  </sheetViews>
  <sheetFormatPr defaultRowHeight="12.75" x14ac:dyDescent="0.2"/>
  <cols>
    <col min="1" max="1" width="3.28515625" customWidth="1"/>
    <col min="2" max="2" width="2.42578125" customWidth="1"/>
    <col min="3" max="3" width="3.140625" customWidth="1"/>
    <col min="4" max="4" width="4.28515625" customWidth="1"/>
    <col min="5" max="5" width="34.42578125" customWidth="1"/>
    <col min="6" max="6" width="15.7109375" customWidth="1"/>
    <col min="10" max="10" width="4.5703125" customWidth="1"/>
    <col min="11" max="11" width="7.85546875" customWidth="1"/>
    <col min="12" max="12" width="11.28515625" style="1" hidden="1" customWidth="1"/>
    <col min="13" max="13" width="4.42578125" hidden="1" customWidth="1"/>
    <col min="14" max="14" width="1.7109375" customWidth="1"/>
    <col min="17" max="17" width="20.140625" customWidth="1"/>
  </cols>
  <sheetData>
    <row r="1" spans="2:14" ht="13.5" thickBot="1" x14ac:dyDescent="0.25"/>
    <row r="2" spans="2:14" x14ac:dyDescent="0.2">
      <c r="B2" s="27"/>
      <c r="C2" s="28"/>
      <c r="D2" s="28"/>
      <c r="E2" s="28"/>
      <c r="F2" s="28"/>
      <c r="G2" s="28"/>
      <c r="H2" s="28"/>
      <c r="I2" s="28"/>
      <c r="J2" s="28"/>
      <c r="K2" s="28"/>
      <c r="L2" s="29"/>
      <c r="M2" s="28"/>
      <c r="N2" s="30"/>
    </row>
    <row r="3" spans="2:14" x14ac:dyDescent="0.2">
      <c r="B3" s="31"/>
      <c r="C3" s="11"/>
      <c r="D3" s="11"/>
      <c r="E3" s="11"/>
      <c r="F3" s="11"/>
      <c r="G3" s="11"/>
      <c r="H3" s="11"/>
      <c r="I3" s="11"/>
      <c r="J3" s="11"/>
      <c r="K3" s="11"/>
      <c r="L3" s="12"/>
      <c r="M3" s="11"/>
      <c r="N3" s="32"/>
    </row>
    <row r="4" spans="2:14" x14ac:dyDescent="0.2">
      <c r="B4" s="31"/>
      <c r="C4" s="11"/>
      <c r="D4" s="11"/>
      <c r="E4" s="11"/>
      <c r="F4" s="11"/>
      <c r="G4" s="11"/>
      <c r="H4" s="11"/>
      <c r="I4" s="11"/>
      <c r="J4" s="11"/>
      <c r="K4" s="11"/>
      <c r="L4" s="12"/>
      <c r="M4" s="11"/>
      <c r="N4" s="32"/>
    </row>
    <row r="5" spans="2:14" ht="13.5" x14ac:dyDescent="0.25">
      <c r="B5" s="31"/>
      <c r="C5" s="11"/>
      <c r="D5" s="11"/>
      <c r="E5" s="22"/>
      <c r="F5" s="21" t="s">
        <v>21</v>
      </c>
      <c r="G5" s="11"/>
      <c r="H5" s="11"/>
      <c r="I5" s="11"/>
      <c r="J5" s="11"/>
      <c r="K5" s="11"/>
      <c r="L5" s="12"/>
      <c r="M5" s="11"/>
      <c r="N5" s="32"/>
    </row>
    <row r="6" spans="2:14" ht="20.100000000000001" customHeight="1" x14ac:dyDescent="0.25">
      <c r="B6" s="31"/>
      <c r="C6" s="11"/>
      <c r="D6" s="42" t="s">
        <v>25</v>
      </c>
      <c r="E6" s="42"/>
      <c r="F6" s="42"/>
      <c r="G6" s="42"/>
      <c r="H6" s="42"/>
      <c r="I6" s="42"/>
      <c r="J6" s="42"/>
      <c r="K6" s="42"/>
      <c r="L6" s="42"/>
      <c r="M6" s="42"/>
      <c r="N6" s="32"/>
    </row>
    <row r="7" spans="2:14" x14ac:dyDescent="0.2">
      <c r="B7" s="31"/>
      <c r="C7" s="11"/>
      <c r="D7" s="11"/>
      <c r="E7" s="11"/>
      <c r="F7" s="11"/>
      <c r="G7" s="11"/>
      <c r="H7" s="11"/>
      <c r="I7" s="11"/>
      <c r="J7" s="11"/>
      <c r="K7" s="11"/>
      <c r="L7" s="12"/>
      <c r="M7" s="11"/>
      <c r="N7" s="32"/>
    </row>
    <row r="8" spans="2:14" ht="15.95" customHeight="1" x14ac:dyDescent="0.25">
      <c r="B8" s="39" t="s">
        <v>16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2:14" x14ac:dyDescent="0.2">
      <c r="B9" s="31"/>
      <c r="C9" s="11"/>
      <c r="D9" s="11"/>
      <c r="E9" s="11"/>
      <c r="F9" s="11"/>
      <c r="G9" s="11"/>
      <c r="H9" s="11"/>
      <c r="I9" s="11"/>
      <c r="J9" s="11"/>
      <c r="K9" s="11"/>
      <c r="L9" s="12"/>
      <c r="M9" s="11"/>
      <c r="N9" s="32"/>
    </row>
    <row r="10" spans="2:14" x14ac:dyDescent="0.2">
      <c r="B10" s="31"/>
      <c r="C10" s="11"/>
      <c r="D10" s="11"/>
      <c r="E10" s="13" t="s">
        <v>0</v>
      </c>
      <c r="F10" s="23"/>
      <c r="G10" s="11"/>
      <c r="H10" s="11"/>
      <c r="I10" s="11"/>
      <c r="J10" s="11"/>
      <c r="K10" s="11"/>
      <c r="L10" s="12"/>
      <c r="M10" s="11"/>
      <c r="N10" s="32"/>
    </row>
    <row r="11" spans="2:14" x14ac:dyDescent="0.2">
      <c r="B11" s="31"/>
      <c r="C11" s="11"/>
      <c r="D11" s="11"/>
      <c r="E11" s="13" t="s">
        <v>1</v>
      </c>
      <c r="F11" s="14">
        <f>IF(L11&gt;105,L11,110)</f>
        <v>110</v>
      </c>
      <c r="G11" s="11"/>
      <c r="H11" s="11"/>
      <c r="I11" s="11"/>
      <c r="J11" s="11"/>
      <c r="K11" s="11"/>
      <c r="L11" s="15">
        <f>F10*0.32%</f>
        <v>0</v>
      </c>
      <c r="M11" s="11"/>
      <c r="N11" s="32"/>
    </row>
    <row r="12" spans="2:14" x14ac:dyDescent="0.2">
      <c r="B12" s="31"/>
      <c r="C12" s="11"/>
      <c r="D12" s="11"/>
      <c r="E12" s="13" t="s">
        <v>3</v>
      </c>
      <c r="F12" s="16">
        <f>IF(L12&gt;61.65,L12,61.65)</f>
        <v>61.65</v>
      </c>
      <c r="G12" s="11"/>
      <c r="H12" s="11"/>
      <c r="I12" s="11"/>
      <c r="J12" s="11"/>
      <c r="K12" s="11"/>
      <c r="L12" s="17">
        <f>F10*0.137%</f>
        <v>0</v>
      </c>
      <c r="M12" s="11"/>
      <c r="N12" s="32"/>
    </row>
    <row r="13" spans="2:14" x14ac:dyDescent="0.2">
      <c r="B13" s="31"/>
      <c r="C13" s="11"/>
      <c r="D13" s="11"/>
      <c r="E13" s="13" t="s">
        <v>15</v>
      </c>
      <c r="F13" s="19">
        <f>SUM(F11:F12)</f>
        <v>171.65</v>
      </c>
      <c r="G13" s="11"/>
      <c r="H13" s="11"/>
      <c r="I13" s="11"/>
      <c r="J13" s="11"/>
      <c r="K13" s="11"/>
      <c r="L13" s="18"/>
      <c r="M13" s="11"/>
      <c r="N13" s="32"/>
    </row>
    <row r="14" spans="2:14" x14ac:dyDescent="0.2">
      <c r="B14" s="31"/>
      <c r="C14" s="11"/>
      <c r="D14" s="11"/>
      <c r="E14" s="13"/>
      <c r="F14" s="19"/>
      <c r="G14" s="11"/>
      <c r="H14" s="11"/>
      <c r="I14" s="11"/>
      <c r="J14" s="11"/>
      <c r="K14" s="11"/>
      <c r="L14" s="18"/>
      <c r="M14" s="11"/>
      <c r="N14" s="32"/>
    </row>
    <row r="15" spans="2:14" x14ac:dyDescent="0.2">
      <c r="B15" s="31"/>
      <c r="C15" s="11"/>
      <c r="D15" s="11"/>
      <c r="E15" s="13" t="s">
        <v>24</v>
      </c>
      <c r="F15" s="17">
        <f>IF(F10&gt;20000,F10*0.2%,0)</f>
        <v>0</v>
      </c>
      <c r="G15" s="20" t="s">
        <v>5</v>
      </c>
      <c r="H15" s="11"/>
      <c r="I15" s="11"/>
      <c r="J15" s="11"/>
      <c r="K15" s="11"/>
      <c r="L15" s="18"/>
      <c r="M15" s="11"/>
      <c r="N15" s="32"/>
    </row>
    <row r="16" spans="2:14" x14ac:dyDescent="0.2">
      <c r="B16" s="31"/>
      <c r="C16" s="11"/>
      <c r="D16" s="11"/>
      <c r="E16" s="20" t="s">
        <v>14</v>
      </c>
      <c r="F16" s="17"/>
      <c r="G16" s="11"/>
      <c r="H16" s="11"/>
      <c r="I16" s="11"/>
      <c r="J16" s="11"/>
      <c r="K16" s="11"/>
      <c r="L16" s="18"/>
      <c r="M16" s="11"/>
      <c r="N16" s="32"/>
    </row>
    <row r="17" spans="2:17" x14ac:dyDescent="0.2">
      <c r="B17" s="31"/>
      <c r="C17" s="11"/>
      <c r="D17" s="11"/>
      <c r="E17" s="11"/>
      <c r="F17" s="11"/>
      <c r="G17" s="11"/>
      <c r="H17" s="11"/>
      <c r="I17" s="11"/>
      <c r="J17" s="11"/>
      <c r="K17" s="11"/>
      <c r="L17" s="18"/>
      <c r="M17" s="11"/>
      <c r="N17" s="32"/>
    </row>
    <row r="18" spans="2:17" ht="15.95" customHeight="1" x14ac:dyDescent="0.25">
      <c r="B18" s="39" t="s">
        <v>17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2:17" x14ac:dyDescent="0.2">
      <c r="B19" s="31"/>
      <c r="C19" s="11"/>
      <c r="D19" s="11"/>
      <c r="E19" s="11"/>
      <c r="F19" s="11"/>
      <c r="G19" s="11"/>
      <c r="H19" s="11"/>
      <c r="I19" s="11"/>
      <c r="J19" s="11"/>
      <c r="K19" s="11"/>
      <c r="L19" s="12"/>
      <c r="M19" s="11"/>
      <c r="N19" s="32"/>
    </row>
    <row r="20" spans="2:17" x14ac:dyDescent="0.2">
      <c r="B20" s="31"/>
      <c r="C20" s="11"/>
      <c r="D20" s="11"/>
      <c r="E20" s="13" t="s">
        <v>0</v>
      </c>
      <c r="F20" s="23"/>
      <c r="G20" s="11"/>
      <c r="H20" s="11"/>
      <c r="I20" s="11"/>
      <c r="J20" s="11"/>
      <c r="K20" s="11"/>
      <c r="L20" s="12"/>
      <c r="M20" s="11"/>
      <c r="N20" s="32"/>
    </row>
    <row r="21" spans="2:17" x14ac:dyDescent="0.2">
      <c r="B21" s="31"/>
      <c r="C21" s="11"/>
      <c r="D21" s="11"/>
      <c r="E21" s="13" t="s">
        <v>1</v>
      </c>
      <c r="F21" s="14">
        <f>IF(L21&gt;105,L21,110)</f>
        <v>110</v>
      </c>
      <c r="G21" s="11"/>
      <c r="H21" s="11"/>
      <c r="I21" s="11"/>
      <c r="J21" s="11"/>
      <c r="K21" s="11"/>
      <c r="L21" s="15">
        <f>F20*0.19%</f>
        <v>0</v>
      </c>
      <c r="M21" s="11"/>
      <c r="N21" s="32"/>
    </row>
    <row r="22" spans="2:17" x14ac:dyDescent="0.2">
      <c r="B22" s="31"/>
      <c r="C22" s="11"/>
      <c r="D22" s="11"/>
      <c r="E22" s="13" t="s">
        <v>3</v>
      </c>
      <c r="F22" s="16">
        <f>IF(L22&gt;61.65,L22,61.65)</f>
        <v>61.65</v>
      </c>
      <c r="G22" s="11"/>
      <c r="H22" s="11"/>
      <c r="I22" s="11"/>
      <c r="J22" s="11"/>
      <c r="K22" s="11"/>
      <c r="L22" s="17">
        <f>F20*0.137%</f>
        <v>0</v>
      </c>
      <c r="M22" s="11"/>
      <c r="N22" s="32"/>
    </row>
    <row r="23" spans="2:17" x14ac:dyDescent="0.2">
      <c r="B23" s="31"/>
      <c r="C23" s="11"/>
      <c r="D23" s="11"/>
      <c r="E23" s="13" t="s">
        <v>15</v>
      </c>
      <c r="F23" s="19">
        <f>SUM(F21:F22)</f>
        <v>171.65</v>
      </c>
      <c r="G23" s="11"/>
      <c r="H23" s="11"/>
      <c r="I23" s="11"/>
      <c r="J23" s="11"/>
      <c r="K23" s="11"/>
      <c r="L23" s="18"/>
      <c r="M23" s="11"/>
      <c r="N23" s="32"/>
      <c r="P23" s="38" t="s">
        <v>23</v>
      </c>
      <c r="Q23" s="37"/>
    </row>
    <row r="24" spans="2:17" x14ac:dyDescent="0.2">
      <c r="B24" s="31"/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11"/>
      <c r="N24" s="32"/>
    </row>
    <row r="25" spans="2:17" x14ac:dyDescent="0.2">
      <c r="B25" s="31"/>
      <c r="C25" s="11"/>
      <c r="E25" s="13" t="s">
        <v>22</v>
      </c>
      <c r="F25" s="17">
        <f>IF(F20&gt;20000,F20*0.2%,0)</f>
        <v>0</v>
      </c>
      <c r="G25" s="20" t="s">
        <v>5</v>
      </c>
      <c r="H25" s="11"/>
      <c r="I25" s="11"/>
      <c r="J25" s="11"/>
      <c r="K25" s="11"/>
      <c r="L25" s="12"/>
      <c r="M25" s="11"/>
      <c r="N25" s="32"/>
    </row>
    <row r="26" spans="2:17" x14ac:dyDescent="0.2">
      <c r="B26" s="31"/>
      <c r="C26" s="11"/>
      <c r="D26" s="11"/>
      <c r="E26" s="20" t="s">
        <v>14</v>
      </c>
      <c r="F26" s="17"/>
      <c r="G26" s="20"/>
      <c r="H26" s="11"/>
      <c r="I26" s="11"/>
      <c r="J26" s="11"/>
      <c r="K26" s="11"/>
      <c r="L26" s="12"/>
      <c r="M26" s="11"/>
      <c r="N26" s="32"/>
    </row>
    <row r="27" spans="2:17" x14ac:dyDescent="0.2">
      <c r="B27" s="31"/>
      <c r="C27" s="11"/>
      <c r="D27" s="11"/>
      <c r="E27" s="20" t="s">
        <v>5</v>
      </c>
      <c r="F27" s="11"/>
      <c r="G27" s="11"/>
      <c r="H27" s="11"/>
      <c r="I27" s="11"/>
      <c r="J27" s="11"/>
      <c r="K27" s="11"/>
      <c r="L27" s="12"/>
      <c r="M27" s="11"/>
      <c r="N27" s="32"/>
    </row>
    <row r="28" spans="2:17" ht="15.95" customHeight="1" x14ac:dyDescent="0.25">
      <c r="B28" s="39" t="s">
        <v>18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1"/>
    </row>
    <row r="29" spans="2:17" x14ac:dyDescent="0.2">
      <c r="B29" s="31"/>
      <c r="C29" s="11"/>
      <c r="D29" s="11"/>
      <c r="E29" s="11"/>
      <c r="F29" s="11"/>
      <c r="G29" s="11"/>
      <c r="H29" s="11"/>
      <c r="I29" s="11"/>
      <c r="J29" s="11"/>
      <c r="K29" s="11"/>
      <c r="L29" s="18"/>
      <c r="M29" s="11"/>
      <c r="N29" s="32"/>
    </row>
    <row r="30" spans="2:17" x14ac:dyDescent="0.2">
      <c r="B30" s="31"/>
      <c r="C30" s="11"/>
      <c r="D30" s="11"/>
      <c r="E30" s="13" t="s">
        <v>0</v>
      </c>
      <c r="F30" s="24"/>
      <c r="G30" s="11"/>
      <c r="H30" s="11"/>
      <c r="I30" s="11"/>
      <c r="J30" s="11"/>
      <c r="K30" s="11"/>
      <c r="L30" s="18"/>
      <c r="M30" s="11"/>
      <c r="N30" s="32"/>
    </row>
    <row r="31" spans="2:17" x14ac:dyDescent="0.2">
      <c r="B31" s="31"/>
      <c r="C31" s="11"/>
      <c r="D31" s="11"/>
      <c r="E31" s="13" t="s">
        <v>1</v>
      </c>
      <c r="F31" s="14">
        <f>IF(L31&gt;105,L31,110)</f>
        <v>110</v>
      </c>
      <c r="G31" s="11"/>
      <c r="H31" s="11"/>
      <c r="I31" s="11"/>
      <c r="J31" s="11"/>
      <c r="K31" s="11"/>
      <c r="L31" s="15">
        <f>F30*0.09%</f>
        <v>0</v>
      </c>
      <c r="M31" s="11"/>
      <c r="N31" s="32"/>
    </row>
    <row r="32" spans="2:17" x14ac:dyDescent="0.2">
      <c r="B32" s="31"/>
      <c r="C32" s="11"/>
      <c r="D32" s="11"/>
      <c r="E32" s="13" t="s">
        <v>3</v>
      </c>
      <c r="F32" s="16">
        <f>IF(L32&gt;61.65,L32,61.65)</f>
        <v>61.65</v>
      </c>
      <c r="G32" s="11"/>
      <c r="H32" s="11"/>
      <c r="I32" s="11"/>
      <c r="J32" s="11"/>
      <c r="K32" s="11"/>
      <c r="L32" s="17">
        <f>F30*0.137%</f>
        <v>0</v>
      </c>
      <c r="M32" s="11"/>
      <c r="N32" s="32"/>
    </row>
    <row r="33" spans="2:14" x14ac:dyDescent="0.2">
      <c r="B33" s="31"/>
      <c r="C33" s="11"/>
      <c r="D33" s="11"/>
      <c r="E33" s="13" t="s">
        <v>15</v>
      </c>
      <c r="F33" s="19">
        <f>SUM(F31:F32)</f>
        <v>171.65</v>
      </c>
      <c r="G33" s="11"/>
      <c r="H33" s="11"/>
      <c r="I33" s="11"/>
      <c r="J33" s="11"/>
      <c r="K33" s="11"/>
      <c r="L33" s="12"/>
      <c r="M33" s="11"/>
      <c r="N33" s="32"/>
    </row>
    <row r="34" spans="2:14" x14ac:dyDescent="0.2">
      <c r="B34" s="31"/>
      <c r="C34" s="11"/>
      <c r="D34" s="11"/>
      <c r="E34" s="11"/>
      <c r="F34" s="11"/>
      <c r="G34" s="11"/>
      <c r="H34" s="11"/>
      <c r="I34" s="11"/>
      <c r="J34" s="11"/>
      <c r="K34" s="11"/>
      <c r="L34" s="12"/>
      <c r="M34" s="11"/>
      <c r="N34" s="32"/>
    </row>
    <row r="35" spans="2:14" x14ac:dyDescent="0.2">
      <c r="B35" s="31"/>
      <c r="C35" s="11"/>
      <c r="D35" s="11"/>
      <c r="E35" s="13" t="s">
        <v>22</v>
      </c>
      <c r="F35" s="17">
        <f>IF(F30&gt;20000,F30*0.2%,0)</f>
        <v>0</v>
      </c>
      <c r="G35" s="11"/>
      <c r="H35" s="11"/>
      <c r="I35" s="11"/>
      <c r="J35" s="11"/>
      <c r="K35" s="11"/>
      <c r="L35" s="12"/>
      <c r="M35" s="11"/>
      <c r="N35" s="32"/>
    </row>
    <row r="36" spans="2:14" x14ac:dyDescent="0.2">
      <c r="B36" s="31"/>
      <c r="C36" s="11"/>
      <c r="D36" s="11"/>
      <c r="E36" s="20" t="s">
        <v>14</v>
      </c>
      <c r="F36" s="11"/>
      <c r="G36" s="11"/>
      <c r="H36" s="11"/>
      <c r="I36" s="11"/>
      <c r="J36" s="11"/>
      <c r="K36" s="11"/>
      <c r="L36" s="12"/>
      <c r="M36" s="11"/>
      <c r="N36" s="32"/>
    </row>
    <row r="37" spans="2:14" x14ac:dyDescent="0.2">
      <c r="B37" s="31"/>
      <c r="C37" s="11"/>
      <c r="D37" s="11"/>
      <c r="E37" s="11"/>
      <c r="F37" s="11"/>
      <c r="G37" s="11"/>
      <c r="H37" s="11"/>
      <c r="I37" s="11"/>
      <c r="J37" s="11"/>
      <c r="K37" s="11"/>
      <c r="L37" s="12"/>
      <c r="M37" s="11"/>
      <c r="N37" s="32"/>
    </row>
    <row r="38" spans="2:14" ht="15.75" x14ac:dyDescent="0.25">
      <c r="B38" s="39" t="s">
        <v>19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1"/>
    </row>
    <row r="39" spans="2:14" x14ac:dyDescent="0.2">
      <c r="B39" s="31"/>
      <c r="C39" s="11"/>
      <c r="D39" s="11"/>
      <c r="E39" s="11"/>
      <c r="F39" s="11"/>
      <c r="G39" s="11"/>
      <c r="H39" s="11"/>
      <c r="I39" s="11"/>
      <c r="J39" s="11"/>
      <c r="K39" s="11"/>
      <c r="L39" s="12"/>
      <c r="M39" s="11"/>
      <c r="N39" s="32"/>
    </row>
    <row r="40" spans="2:14" x14ac:dyDescent="0.2">
      <c r="B40" s="31"/>
      <c r="C40" s="11"/>
      <c r="D40" s="11"/>
      <c r="E40" s="13" t="s">
        <v>0</v>
      </c>
      <c r="F40" s="23"/>
      <c r="G40" s="11"/>
      <c r="H40" s="11"/>
      <c r="I40" s="11"/>
      <c r="J40" s="11"/>
      <c r="K40" s="11"/>
      <c r="L40" s="12"/>
      <c r="M40" s="11"/>
      <c r="N40" s="32"/>
    </row>
    <row r="41" spans="2:14" x14ac:dyDescent="0.2">
      <c r="B41" s="31"/>
      <c r="C41" s="11"/>
      <c r="D41" s="11"/>
      <c r="E41" s="13" t="s">
        <v>1</v>
      </c>
      <c r="F41" s="14">
        <v>110</v>
      </c>
      <c r="G41" s="11"/>
      <c r="H41" s="11"/>
      <c r="I41" s="11"/>
      <c r="J41" s="11"/>
      <c r="K41" s="11"/>
      <c r="L41" s="15">
        <f>F40*0.19%</f>
        <v>0</v>
      </c>
      <c r="M41" s="11"/>
      <c r="N41" s="32"/>
    </row>
    <row r="42" spans="2:14" x14ac:dyDescent="0.2">
      <c r="B42" s="31"/>
      <c r="C42" s="11"/>
      <c r="D42" s="11"/>
      <c r="E42" s="13" t="s">
        <v>3</v>
      </c>
      <c r="F42" s="16">
        <f>IF(L42&gt;61.65,L42,61.65)</f>
        <v>61.65</v>
      </c>
      <c r="G42" s="11"/>
      <c r="H42" s="11"/>
      <c r="I42" s="11"/>
      <c r="J42" s="11"/>
      <c r="K42" s="11"/>
      <c r="L42" s="17">
        <f>F40*0.137%</f>
        <v>0</v>
      </c>
      <c r="M42" s="11"/>
      <c r="N42" s="32"/>
    </row>
    <row r="43" spans="2:14" x14ac:dyDescent="0.2">
      <c r="B43" s="31"/>
      <c r="C43" s="11"/>
      <c r="D43" s="11"/>
      <c r="E43" s="13" t="s">
        <v>15</v>
      </c>
      <c r="F43" s="19">
        <f>SUM(F41:F42)</f>
        <v>171.65</v>
      </c>
      <c r="G43" s="11"/>
      <c r="H43" s="11"/>
      <c r="I43" s="11"/>
      <c r="J43" s="11"/>
      <c r="K43" s="11"/>
      <c r="L43" s="18"/>
      <c r="M43" s="11"/>
      <c r="N43" s="32"/>
    </row>
    <row r="44" spans="2:14" x14ac:dyDescent="0.2">
      <c r="B44" s="31"/>
      <c r="C44" s="11"/>
      <c r="D44" s="11"/>
      <c r="E44" s="11"/>
      <c r="F44" s="11"/>
      <c r="G44" s="11"/>
      <c r="H44" s="11"/>
      <c r="I44" s="11"/>
      <c r="J44" s="11"/>
      <c r="K44" s="11"/>
      <c r="L44" s="12"/>
      <c r="M44" s="11"/>
      <c r="N44" s="32"/>
    </row>
    <row r="45" spans="2:14" x14ac:dyDescent="0.2">
      <c r="B45" s="31"/>
      <c r="C45" s="11"/>
      <c r="D45" s="11"/>
      <c r="E45" s="13" t="s">
        <v>22</v>
      </c>
      <c r="F45" s="17">
        <f>IF(F40&gt;20000,F40*0.2%,0)</f>
        <v>0</v>
      </c>
      <c r="G45" s="11"/>
      <c r="H45" s="11"/>
      <c r="I45" s="11"/>
      <c r="J45" s="11"/>
      <c r="K45" s="11"/>
      <c r="L45" s="12"/>
      <c r="M45" s="11"/>
      <c r="N45" s="32"/>
    </row>
    <row r="46" spans="2:14" x14ac:dyDescent="0.2">
      <c r="B46" s="31"/>
      <c r="C46" s="11"/>
      <c r="D46" s="11"/>
      <c r="E46" s="20" t="s">
        <v>14</v>
      </c>
      <c r="F46" s="11"/>
      <c r="G46" s="11"/>
      <c r="H46" s="11"/>
      <c r="I46" s="11"/>
      <c r="J46" s="11"/>
      <c r="K46" s="11"/>
      <c r="L46" s="12"/>
      <c r="M46" s="11"/>
      <c r="N46" s="32"/>
    </row>
    <row r="47" spans="2:14" x14ac:dyDescent="0.2">
      <c r="B47" s="31"/>
      <c r="C47" s="11"/>
      <c r="D47" s="11"/>
      <c r="E47" s="11"/>
      <c r="F47" s="11"/>
      <c r="G47" s="11"/>
      <c r="H47" s="11"/>
      <c r="I47" s="11"/>
      <c r="J47" s="11"/>
      <c r="K47" s="11"/>
      <c r="L47" s="12"/>
      <c r="M47" s="11"/>
      <c r="N47" s="32"/>
    </row>
    <row r="48" spans="2:14" ht="15.75" x14ac:dyDescent="0.25">
      <c r="B48" s="39" t="s">
        <v>20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1"/>
    </row>
    <row r="49" spans="2:14" x14ac:dyDescent="0.2">
      <c r="B49" s="31"/>
      <c r="C49" s="11"/>
      <c r="D49" s="11"/>
      <c r="E49" s="11"/>
      <c r="F49" s="11"/>
      <c r="G49" s="11"/>
      <c r="H49" s="11"/>
      <c r="I49" s="11"/>
      <c r="J49" s="11"/>
      <c r="K49" s="11"/>
      <c r="L49" s="18"/>
      <c r="M49" s="11"/>
      <c r="N49" s="32"/>
    </row>
    <row r="50" spans="2:14" x14ac:dyDescent="0.2">
      <c r="B50" s="31"/>
      <c r="C50" s="11"/>
      <c r="D50" s="11"/>
      <c r="E50" s="13" t="s">
        <v>0</v>
      </c>
      <c r="F50" s="25"/>
      <c r="G50" s="11"/>
      <c r="H50" s="11"/>
      <c r="I50" s="11"/>
      <c r="J50" s="11"/>
      <c r="K50" s="11"/>
      <c r="L50" s="18"/>
      <c r="M50" s="11"/>
      <c r="N50" s="32"/>
    </row>
    <row r="51" spans="2:14" x14ac:dyDescent="0.2">
      <c r="B51" s="31"/>
      <c r="C51" s="11"/>
      <c r="D51" s="11"/>
      <c r="E51" s="13" t="s">
        <v>1</v>
      </c>
      <c r="F51" s="14">
        <f>110*J51</f>
        <v>110</v>
      </c>
      <c r="G51" s="11"/>
      <c r="H51" s="11" t="s">
        <v>4</v>
      </c>
      <c r="I51" s="11"/>
      <c r="J51" s="26">
        <v>1</v>
      </c>
      <c r="K51" s="11"/>
      <c r="L51" s="15">
        <f>(F50*0.09%)</f>
        <v>0</v>
      </c>
      <c r="M51" s="11"/>
      <c r="N51" s="32"/>
    </row>
    <row r="52" spans="2:14" x14ac:dyDescent="0.2">
      <c r="B52" s="31"/>
      <c r="C52" s="11"/>
      <c r="D52" s="11"/>
      <c r="E52" s="13" t="s">
        <v>3</v>
      </c>
      <c r="F52" s="16">
        <f>IF(L52&gt;61.65,L52,61.65)</f>
        <v>61.65</v>
      </c>
      <c r="G52" s="11"/>
      <c r="H52" s="11"/>
      <c r="I52" s="11"/>
      <c r="J52" s="11"/>
      <c r="K52" s="11"/>
      <c r="L52" s="17">
        <f>F50*0.137%</f>
        <v>0</v>
      </c>
      <c r="M52" s="11"/>
      <c r="N52" s="32"/>
    </row>
    <row r="53" spans="2:14" x14ac:dyDescent="0.2">
      <c r="B53" s="31"/>
      <c r="C53" s="11"/>
      <c r="D53" s="11"/>
      <c r="E53" s="13" t="s">
        <v>15</v>
      </c>
      <c r="F53" s="19">
        <f>SUM(F51:F52)</f>
        <v>171.65</v>
      </c>
      <c r="G53" s="11"/>
      <c r="H53" s="11"/>
      <c r="I53" s="11"/>
      <c r="J53" s="11"/>
      <c r="K53" s="11"/>
      <c r="L53" s="12"/>
      <c r="M53" s="11"/>
      <c r="N53" s="32"/>
    </row>
    <row r="54" spans="2:14" x14ac:dyDescent="0.2">
      <c r="B54" s="31"/>
      <c r="C54" s="11"/>
      <c r="D54" s="11"/>
      <c r="E54" s="13"/>
      <c r="F54" s="19"/>
      <c r="G54" s="11"/>
      <c r="H54" s="11"/>
      <c r="I54" s="11"/>
      <c r="J54" s="11"/>
      <c r="K54" s="11"/>
      <c r="L54" s="12"/>
      <c r="M54" s="11"/>
      <c r="N54" s="32"/>
    </row>
    <row r="55" spans="2:14" x14ac:dyDescent="0.2">
      <c r="B55" s="31"/>
      <c r="C55" s="11"/>
      <c r="D55" s="11"/>
      <c r="E55" s="13" t="s">
        <v>22</v>
      </c>
      <c r="F55" s="17">
        <f>IF(F50&gt;20000,F50*0.2%,0)</f>
        <v>0</v>
      </c>
      <c r="G55" s="11"/>
      <c r="H55" s="11"/>
      <c r="I55" s="11"/>
      <c r="J55" s="11"/>
      <c r="K55" s="11"/>
      <c r="L55" s="12"/>
      <c r="M55" s="11"/>
      <c r="N55" s="32"/>
    </row>
    <row r="56" spans="2:14" x14ac:dyDescent="0.2">
      <c r="B56" s="31"/>
      <c r="C56" s="11"/>
      <c r="D56" s="11"/>
      <c r="E56" s="20" t="s">
        <v>14</v>
      </c>
      <c r="F56" s="17"/>
      <c r="G56" s="11"/>
      <c r="H56" s="11"/>
      <c r="I56" s="11"/>
      <c r="J56" s="11"/>
      <c r="K56" s="11"/>
      <c r="L56" s="12"/>
      <c r="M56" s="11"/>
      <c r="N56" s="32"/>
    </row>
    <row r="57" spans="2:14" x14ac:dyDescent="0.2">
      <c r="B57" s="31"/>
      <c r="C57" s="11"/>
      <c r="D57" s="11"/>
      <c r="E57" s="20"/>
      <c r="F57" s="17"/>
      <c r="G57" s="11"/>
      <c r="H57" s="11"/>
      <c r="I57" s="11"/>
      <c r="J57" s="11"/>
      <c r="K57" s="11"/>
      <c r="L57" s="12"/>
      <c r="M57" s="11"/>
      <c r="N57" s="32"/>
    </row>
    <row r="58" spans="2:14" ht="13.5" thickBot="1" x14ac:dyDescent="0.25"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5"/>
      <c r="M58" s="34"/>
      <c r="N58" s="36"/>
    </row>
  </sheetData>
  <sheetProtection sheet="1" selectLockedCells="1"/>
  <mergeCells count="6">
    <mergeCell ref="B48:N48"/>
    <mergeCell ref="D6:M6"/>
    <mergeCell ref="B8:N8"/>
    <mergeCell ref="B18:N18"/>
    <mergeCell ref="B28:N28"/>
    <mergeCell ref="B38:N38"/>
  </mergeCells>
  <phoneticPr fontId="3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D4" sqref="D4"/>
    </sheetView>
  </sheetViews>
  <sheetFormatPr defaultRowHeight="12.75" x14ac:dyDescent="0.2"/>
  <cols>
    <col min="1" max="1" width="10.42578125" customWidth="1"/>
    <col min="2" max="2" width="15.7109375" customWidth="1"/>
    <col min="3" max="3" width="22.42578125" customWidth="1"/>
    <col min="4" max="4" width="14.5703125" customWidth="1"/>
  </cols>
  <sheetData>
    <row r="2" spans="1:4" x14ac:dyDescent="0.2">
      <c r="A2" t="s">
        <v>5</v>
      </c>
    </row>
    <row r="3" spans="1:4" x14ac:dyDescent="0.2">
      <c r="C3" s="5" t="s">
        <v>8</v>
      </c>
    </row>
    <row r="4" spans="1:4" x14ac:dyDescent="0.2">
      <c r="B4" t="s">
        <v>6</v>
      </c>
      <c r="C4" s="4" t="s">
        <v>13</v>
      </c>
      <c r="D4" s="2">
        <v>32060</v>
      </c>
    </row>
    <row r="5" spans="1:4" ht="25.5" x14ac:dyDescent="0.2">
      <c r="B5" t="s">
        <v>7</v>
      </c>
      <c r="C5" s="4" t="s">
        <v>12</v>
      </c>
      <c r="D5" s="2">
        <f>0.5*D4</f>
        <v>16030</v>
      </c>
    </row>
    <row r="6" spans="1:4" x14ac:dyDescent="0.2">
      <c r="C6" s="3"/>
      <c r="D6" s="6">
        <f>SUM(D4:D5)</f>
        <v>48090</v>
      </c>
    </row>
    <row r="7" spans="1:4" x14ac:dyDescent="0.2">
      <c r="B7" t="s">
        <v>9</v>
      </c>
      <c r="C7" s="4" t="s">
        <v>5</v>
      </c>
      <c r="D7" s="2">
        <f>D6*0.15</f>
        <v>7213.5</v>
      </c>
    </row>
    <row r="8" spans="1:4" x14ac:dyDescent="0.2">
      <c r="B8" t="s">
        <v>10</v>
      </c>
      <c r="C8" s="4" t="s">
        <v>5</v>
      </c>
      <c r="D8" s="2">
        <f>D6*0.15</f>
        <v>7213.5</v>
      </c>
    </row>
    <row r="9" spans="1:4" x14ac:dyDescent="0.2">
      <c r="C9" s="3"/>
      <c r="D9" s="8">
        <f>SUM(D6:D8)</f>
        <v>62517</v>
      </c>
    </row>
    <row r="10" spans="1:4" x14ac:dyDescent="0.2">
      <c r="B10" t="s">
        <v>11</v>
      </c>
      <c r="C10" s="3"/>
      <c r="D10" s="7">
        <f>D9*0.1</f>
        <v>6251.7000000000007</v>
      </c>
    </row>
    <row r="11" spans="1:4" ht="13.5" thickBot="1" x14ac:dyDescent="0.25">
      <c r="C11" s="3"/>
      <c r="D11" s="2"/>
    </row>
    <row r="12" spans="1:4" ht="13.5" thickBot="1" x14ac:dyDescent="0.25">
      <c r="C12" s="9" t="s">
        <v>2</v>
      </c>
      <c r="D12" s="10">
        <f>SUM(D9:D10)</f>
        <v>68768.7</v>
      </c>
    </row>
    <row r="13" spans="1:4" x14ac:dyDescent="0.2">
      <c r="C13" s="3"/>
    </row>
    <row r="14" spans="1:4" x14ac:dyDescent="0.2">
      <c r="C14" s="3"/>
    </row>
  </sheetData>
  <phoneticPr fontId="3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July 2019 FEES</vt:lpstr>
      <vt:lpstr>Fees Calculator</vt:lpstr>
    </vt:vector>
  </TitlesOfParts>
  <Company>Shire of Mundaring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stevet</dc:creator>
  <cp:lastModifiedBy>Raelene Andrews</cp:lastModifiedBy>
  <dcterms:created xsi:type="dcterms:W3CDTF">2011-09-19T03:21:41Z</dcterms:created>
  <dcterms:modified xsi:type="dcterms:W3CDTF">2021-07-01T06:23:35Z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WDocAuthor">
    <vt:lpwstr/>
  </property>
  <property fmtid="{D5CDD505-2E9C-101B-9397-08002B2CF9AE}" pid="3" name="DWDocClass">
    <vt:lpwstr/>
  </property>
  <property fmtid="{D5CDD505-2E9C-101B-9397-08002B2CF9AE}" pid="4" name="DWDocClassId">
    <vt:lpwstr/>
  </property>
  <property fmtid="{D5CDD505-2E9C-101B-9397-08002B2CF9AE}" pid="5" name="DWDocPrecis">
    <vt:lpwstr/>
  </property>
  <property fmtid="{D5CDD505-2E9C-101B-9397-08002B2CF9AE}" pid="6" name="DWDocNo">
    <vt:lpwstr/>
  </property>
  <property fmtid="{D5CDD505-2E9C-101B-9397-08002B2CF9AE}" pid="7" name="DWDocSetID">
    <vt:lpwstr/>
  </property>
  <property fmtid="{D5CDD505-2E9C-101B-9397-08002B2CF9AE}" pid="8" name="DWDocType">
    <vt:lpwstr/>
  </property>
  <property fmtid="{D5CDD505-2E9C-101B-9397-08002B2CF9AE}" pid="9" name="DWDocVersion">
    <vt:lpwstr/>
  </property>
</Properties>
</file>